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" sheetId="1" state="visible" r:id="rId1"/>
    <sheet xmlns:r="http://schemas.openxmlformats.org/officeDocument/2006/relationships" name="Аккумуляторы 21 V" sheetId="2" state="visible" r:id="rId2"/>
  </sheets>
  <definedNames>
    <definedName name="_xlnm.Print_Titles" localSheetId="0">'Заказ'!$11:$11</definedName>
    <definedName name="_xlnm.Print_Area" localSheetId="0">'Заказ'!$A$1:$L$49</definedName>
    <definedName name="_xlnm.Print_Area" localSheetId="1">'Аккумуляторы 21 V'!$A$1:$C$8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FFFFF"/>
      <sz val="9"/>
    </font>
    <font>
      <name val="Arial"/>
      <b val="1"/>
      <color rgb="0015202C"/>
      <sz val="11"/>
    </font>
    <font>
      <name val="Arial"/>
      <color rgb="0046515E"/>
      <sz val="10"/>
    </font>
    <font>
      <name val="Arial"/>
      <i val="1"/>
      <color rgb="0046515E"/>
      <sz val="10"/>
    </font>
    <font>
      <name val="Arial"/>
      <b val="1"/>
      <color rgb="00FFFFFF"/>
      <sz val="10"/>
    </font>
    <font>
      <name val="Arial"/>
      <color rgb="0015202C"/>
      <sz val="10"/>
    </font>
    <font>
      <name val="Arial"/>
      <b val="1"/>
      <color rgb="0015202C"/>
      <sz val="10"/>
    </font>
    <font>
      <name val="Arial"/>
      <i val="1"/>
      <color rgb="0046515E"/>
      <sz val="9"/>
    </font>
    <font>
      <name val="Arial"/>
      <b val="1"/>
      <color rgb="0015202C"/>
      <sz val="14"/>
    </font>
  </fonts>
  <fills count="7">
    <fill>
      <patternFill/>
    </fill>
    <fill>
      <patternFill patternType="gray125"/>
    </fill>
    <fill>
      <patternFill patternType="solid">
        <fgColor rgb="001F4F48"/>
      </patternFill>
    </fill>
    <fill>
      <patternFill patternType="solid">
        <fgColor rgb="00FFF1BF"/>
      </patternFill>
    </fill>
    <fill>
      <patternFill patternType="solid">
        <fgColor rgb="00EEF2F6"/>
      </patternFill>
    </fill>
    <fill>
      <patternFill patternType="solid">
        <fgColor rgb="00F4F7FA"/>
      </patternFill>
    </fill>
    <fill>
      <patternFill patternType="solid">
        <fgColor rgb="00F4C51C"/>
      </patternFill>
    </fill>
  </fills>
  <borders count="2">
    <border>
      <left/>
      <right/>
      <top/>
      <bottom/>
      <diagonal/>
    </border>
    <border>
      <left style="thin">
        <color rgb="00AEB9BA"/>
      </left>
      <right style="thin">
        <color rgb="00AEB9BA"/>
      </right>
      <top style="thin">
        <color rgb="00AEB9BA"/>
      </top>
      <bottom style="thin">
        <color rgb="00AEB9BA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wrapText="1" indent="1"/>
    </xf>
    <xf numFmtId="0" fontId="2" fillId="2" borderId="0" applyAlignment="1" pivotButton="0" quotePrefix="0" xfId="0">
      <alignment vertical="center" wrapText="1" indent="1"/>
    </xf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3" borderId="1" pivotButton="0" quotePrefix="0" xfId="0"/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vertical="center" wrapText="1"/>
    </xf>
    <xf numFmtId="3" fontId="5" fillId="4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vertical="center" wrapText="1"/>
    </xf>
    <xf numFmtId="3" fontId="7" fillId="3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8" fillId="5" borderId="1" applyAlignment="1" pivotButton="0" quotePrefix="0" xfId="0">
      <alignment vertical="center" wrapText="1"/>
    </xf>
    <xf numFmtId="0" fontId="7" fillId="5" borderId="1" applyAlignment="1" pivotButton="0" quotePrefix="0" xfId="0">
      <alignment horizontal="center" vertical="center" wrapText="1"/>
    </xf>
    <xf numFmtId="164" fontId="7" fillId="5" borderId="1" applyAlignment="1" pivotButton="0" quotePrefix="0" xfId="0">
      <alignment vertical="center" wrapText="1"/>
    </xf>
    <xf numFmtId="165" fontId="7" fillId="5" borderId="1" applyAlignment="1" pivotButton="0" quotePrefix="0" xfId="0">
      <alignment vertical="center" wrapText="1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 wrapText="1"/>
    </xf>
    <xf numFmtId="164" fontId="3" fillId="6" borderId="1" pivotButton="0" quotePrefix="0" xfId="0"/>
    <xf numFmtId="3" fontId="3" fillId="6" borderId="1" applyAlignment="1" pivotButton="0" quotePrefix="0" xfId="0">
      <alignment horizontal="center" vertical="center" wrapText="1"/>
    </xf>
    <xf numFmtId="165" fontId="3" fillId="6" borderId="1" pivotButton="0" quotePrefix="0" xfId="0"/>
    <xf numFmtId="0" fontId="9" fillId="0" borderId="0" applyAlignment="1" pivotButton="0" quotePrefix="0" xfId="0">
      <alignment vertical="center" wrapText="1"/>
    </xf>
    <xf numFmtId="0" fontId="10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LEIYU</author>
  </authors>
  <commentList>
    <comment ref="F11" authorId="0" shapeId="0">
      <text>
        <t>Источник: упаковочные данные LEIYU. Пустое поле означает, что количество нужно подтвердить при запросе цены.</t>
      </text>
    </comment>
    <comment ref="G11" authorId="0" shapeId="0">
      <text>
        <t>Источник: материалы LEIYU. Вес комплекта включает инструмент, аккумуляторы, зарядное устройство и кейс, без внешней коробки и паллеты. Пустое поле означает, что значение нужно подтвердить.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21" customWidth="1" min="3" max="3"/>
    <col width="30" customWidth="1" min="4" max="4"/>
    <col width="23" customWidth="1" min="5" max="5"/>
    <col width="12" customWidth="1" min="6" max="6"/>
    <col width="14" customWidth="1" min="7" max="7"/>
    <col width="13" customWidth="1" min="8" max="8"/>
    <col width="11" customWidth="1" min="9" max="9"/>
    <col width="15" customWidth="1" min="10" max="10"/>
    <col width="15" customWidth="1" min="11" max="11"/>
    <col width="32" customWidth="1" min="12" max="12"/>
  </cols>
  <sheetData>
    <row r="1" ht="36" customHeight="1">
      <c r="A1" s="1" t="inlineStr">
        <is>
          <t>LEIYU · Оптовый заказ 2026</t>
        </is>
      </c>
    </row>
    <row r="2" ht="28" customHeight="1">
      <c r="A2" s="2" t="inlineStr">
        <is>
          <t>WhatsApp +86 186 6191 1248 · sales@leiyupowertools.com · Qingdao Chenrui Mingwo Electronic Technology Co., Ltd.</t>
        </is>
      </c>
    </row>
    <row r="4">
      <c r="A4" s="3" t="inlineStr">
        <is>
          <t>Данные покупателя</t>
        </is>
      </c>
    </row>
    <row r="5" ht="30" customHeight="1">
      <c r="A5" s="4" t="inlineStr">
        <is>
          <t>Компания</t>
        </is>
      </c>
      <c r="C5" s="5" t="n"/>
      <c r="D5" s="5" t="n"/>
      <c r="E5" s="5" t="n"/>
      <c r="G5" s="4" t="inlineStr">
        <is>
          <t>Контактное лицо</t>
        </is>
      </c>
      <c r="I5" s="5" t="n"/>
      <c r="J5" s="5" t="n"/>
      <c r="K5" s="5" t="n"/>
    </row>
    <row r="6" ht="30" customHeight="1">
      <c r="A6" s="4" t="inlineStr">
        <is>
          <t>Страна / город получения</t>
        </is>
      </c>
      <c r="C6" s="5" t="n"/>
      <c r="D6" s="5" t="n"/>
      <c r="E6" s="5" t="n"/>
      <c r="G6" s="4" t="inlineStr">
        <is>
          <t>WhatsApp / телефон</t>
        </is>
      </c>
      <c r="I6" s="5" t="n"/>
      <c r="J6" s="5" t="n"/>
      <c r="K6" s="5" t="n"/>
    </row>
    <row r="7" ht="30" customHeight="1">
      <c r="A7" s="4" t="inlineStr">
        <is>
          <t>Эл. почта</t>
        </is>
      </c>
      <c r="C7" s="5" t="n"/>
      <c r="D7" s="5" t="n"/>
      <c r="E7" s="5" t="n"/>
      <c r="G7" s="4" t="inlineStr">
        <is>
          <t>Дата заказа</t>
        </is>
      </c>
      <c r="I7" s="5" t="n"/>
      <c r="J7" s="5" t="n"/>
      <c r="K7" s="5" t="n"/>
    </row>
    <row r="9" ht="40" customHeight="1">
      <c r="A9" s="6" t="inlineStr">
        <is>
          <t>Заполняйте только жёлтые ячейки. Укажите количество инструментов в штуках; число коробок, остаток в неполной коробке и общий вес рассчитываются автоматически. Отправьте заполненный файл через WhatsApp или по электронной почте.</t>
        </is>
      </c>
    </row>
    <row r="11" ht="48" customHeight="1">
      <c r="A11" s="7" t="inlineStr">
        <is>
          <t>№</t>
        </is>
      </c>
      <c r="B11" s="7" t="inlineStr">
        <is>
          <t>Категория</t>
        </is>
      </c>
      <c r="C11" s="7" t="inlineStr">
        <is>
          <t>Модель</t>
        </is>
      </c>
      <c r="D11" s="7" t="inlineStr">
        <is>
          <t>Наименование</t>
        </is>
      </c>
      <c r="E11" s="7" t="inlineStr">
        <is>
          <t>Аккумуляторы</t>
        </is>
      </c>
      <c r="F11" s="7" t="inlineStr">
        <is>
          <t>Шт. в коробке</t>
        </is>
      </c>
      <c r="G11" s="7" t="inlineStr">
        <is>
          <t>Вес комплекта, kg</t>
        </is>
      </c>
      <c r="H11" s="7" t="inlineStr">
        <is>
          <t>Заказ, шт.</t>
        </is>
      </c>
      <c r="I11" s="7" t="inlineStr">
        <is>
          <t>Коробок</t>
        </is>
      </c>
      <c r="J11" s="7" t="inlineStr">
        <is>
          <t>Шт. в неполной коробке</t>
        </is>
      </c>
      <c r="K11" s="7" t="inlineStr">
        <is>
          <t>Общий вес, kg</t>
        </is>
      </c>
      <c r="L11" s="7" t="inlineStr">
        <is>
          <t>Примечание</t>
        </is>
      </c>
    </row>
    <row r="12" ht="38" customHeight="1">
      <c r="A12" s="8" t="inlineStr">
        <is>
          <t>Пример</t>
        </is>
      </c>
      <c r="B12" s="8" t="inlineStr">
        <is>
          <t>Ударные гайковёрты</t>
        </is>
      </c>
      <c r="C12" s="8" t="inlineStr">
        <is>
          <t>XLY-2000</t>
        </is>
      </c>
      <c r="D12" s="8" t="inlineStr">
        <is>
          <t>Бесщёточный ударный гайковёрт</t>
        </is>
      </c>
      <c r="E12" s="8" t="inlineStr">
        <is>
          <t>2 × 8,0 А·ч</t>
        </is>
      </c>
      <c r="F12" s="9" t="n">
        <v>5</v>
      </c>
      <c r="G12" s="10" t="n">
        <v>7.328</v>
      </c>
      <c r="H12" s="11" t="n">
        <v>32</v>
      </c>
      <c r="I12" s="9">
        <f>IF(OR(H12="",F12=""),"",ROUNDUP(H12/F12,0))</f>
        <v/>
      </c>
      <c r="J12" s="9">
        <f>IF(OR(H12="",F12=""),"",MOD(H12,F12))</f>
        <v/>
      </c>
      <c r="K12" s="12">
        <f>IF(OR(H12="",G12=""),"",H12*G12)</f>
        <v/>
      </c>
      <c r="L12" s="8" t="inlineStr">
        <is>
          <t>Пример, не включён в итог</t>
        </is>
      </c>
    </row>
    <row r="13" ht="42" customHeight="1">
      <c r="A13" s="13" t="n">
        <v>1</v>
      </c>
      <c r="B13" s="13" t="inlineStr">
        <is>
          <t>Ударные гайковёрты</t>
        </is>
      </c>
      <c r="C13" s="14" t="inlineStr">
        <is>
          <t>XLY-2000</t>
        </is>
      </c>
      <c r="D13" s="13" t="inlineStr">
        <is>
          <t>Бесщёточный ударный гайковёрт</t>
        </is>
      </c>
      <c r="E13" s="13" t="inlineStr">
        <is>
          <t>2 × 8,0 А·ч</t>
        </is>
      </c>
      <c r="F13" s="15" t="n">
        <v>5</v>
      </c>
      <c r="G13" s="16" t="n">
        <v>7.328</v>
      </c>
      <c r="H13" s="17" t="n"/>
      <c r="I13" s="15">
        <f>IF(OR(H13="",F13=""),"",ROUNDUP(H13/F13,0))</f>
        <v/>
      </c>
      <c r="J13" s="15">
        <f>IF(OR(H13="",F13=""),"",MOD(H13,F13))</f>
        <v/>
      </c>
      <c r="K13" s="18">
        <f>IF(OR(H13="",G13=""),"",H13*G13)</f>
        <v/>
      </c>
      <c r="L13" s="13">
        <f>IF(AND(H13&lt;&gt;"",F13=""),"Количество в коробке нужно подтвердить",IF(AND(H13&lt;&gt;"",G13=""),"Вес нужно подтвердить",""))</f>
        <v/>
      </c>
    </row>
    <row r="14" ht="42" customHeight="1">
      <c r="A14" s="19" t="n">
        <v>2</v>
      </c>
      <c r="B14" s="19" t="inlineStr">
        <is>
          <t>Ударные гайковёрты</t>
        </is>
      </c>
      <c r="C14" s="20" t="inlineStr">
        <is>
          <t>XLY-1000</t>
        </is>
      </c>
      <c r="D14" s="19" t="inlineStr">
        <is>
          <t>Бесщёточный ударный гайковёрт</t>
        </is>
      </c>
      <c r="E14" s="19" t="inlineStr">
        <is>
          <t>2 × 6,0 А·ч</t>
        </is>
      </c>
      <c r="F14" s="21" t="n">
        <v>6</v>
      </c>
      <c r="G14" s="22" t="n">
        <v>4.954</v>
      </c>
      <c r="H14" s="17" t="n"/>
      <c r="I14" s="21">
        <f>IF(OR(H14="",F14=""),"",ROUNDUP(H14/F14,0))</f>
        <v/>
      </c>
      <c r="J14" s="21">
        <f>IF(OR(H14="",F14=""),"",MOD(H14,F14))</f>
        <v/>
      </c>
      <c r="K14" s="23">
        <f>IF(OR(H14="",G14=""),"",H14*G14)</f>
        <v/>
      </c>
      <c r="L14" s="19">
        <f>IF(AND(H14&lt;&gt;"",F14=""),"Количество в коробке нужно подтвердить",IF(AND(H14&lt;&gt;"",G14=""),"Вес нужно подтвердить",""))</f>
        <v/>
      </c>
    </row>
    <row r="15" ht="42" customHeight="1">
      <c r="A15" s="13" t="n">
        <v>3</v>
      </c>
      <c r="B15" s="13" t="inlineStr">
        <is>
          <t>Ударные гайковёрты</t>
        </is>
      </c>
      <c r="C15" s="14" t="inlineStr">
        <is>
          <t>XLY-600</t>
        </is>
      </c>
      <c r="D15" s="13" t="inlineStr">
        <is>
          <t>Бесщёточный ударный гайковёрт</t>
        </is>
      </c>
      <c r="E15" s="13" t="inlineStr">
        <is>
          <t>2 × 4,0 А·ч</t>
        </is>
      </c>
      <c r="F15" s="15" t="n">
        <v>6</v>
      </c>
      <c r="G15" s="16" t="n">
        <v>3.896</v>
      </c>
      <c r="H15" s="17" t="n"/>
      <c r="I15" s="15">
        <f>IF(OR(H15="",F15=""),"",ROUNDUP(H15/F15,0))</f>
        <v/>
      </c>
      <c r="J15" s="15">
        <f>IF(OR(H15="",F15=""),"",MOD(H15,F15))</f>
        <v/>
      </c>
      <c r="K15" s="18">
        <f>IF(OR(H15="",G15=""),"",H15*G15)</f>
        <v/>
      </c>
      <c r="L15" s="13">
        <f>IF(AND(H15&lt;&gt;"",F15=""),"Количество в коробке нужно подтвердить",IF(AND(H15&lt;&gt;"",G15=""),"Вес нужно подтвердить",""))</f>
        <v/>
      </c>
    </row>
    <row r="16" ht="42" customHeight="1">
      <c r="A16" s="19" t="n">
        <v>4</v>
      </c>
      <c r="B16" s="19" t="inlineStr">
        <is>
          <t>Ударные гайковёрты</t>
        </is>
      </c>
      <c r="C16" s="20" t="inlineStr">
        <is>
          <t>XLY-600</t>
        </is>
      </c>
      <c r="D16" s="19" t="inlineStr">
        <is>
          <t>Бесщёточный ударный гайковёрт</t>
        </is>
      </c>
      <c r="E16" s="19" t="inlineStr">
        <is>
          <t>2 × 6,0 А·ч</t>
        </is>
      </c>
      <c r="F16" s="21" t="n">
        <v>6</v>
      </c>
      <c r="G16" s="22" t="n">
        <v>4.4</v>
      </c>
      <c r="H16" s="17" t="n"/>
      <c r="I16" s="21">
        <f>IF(OR(H16="",F16=""),"",ROUNDUP(H16/F16,0))</f>
        <v/>
      </c>
      <c r="J16" s="21">
        <f>IF(OR(H16="",F16=""),"",MOD(H16,F16))</f>
        <v/>
      </c>
      <c r="K16" s="23">
        <f>IF(OR(H16="",G16=""),"",H16*G16)</f>
        <v/>
      </c>
      <c r="L16" s="19">
        <f>IF(AND(H16&lt;&gt;"",F16=""),"Количество в коробке нужно подтвердить",IF(AND(H16&lt;&gt;"",G16=""),"Вес нужно подтвердить",""))</f>
        <v/>
      </c>
    </row>
    <row r="17" ht="42" customHeight="1">
      <c r="A17" s="13" t="n">
        <v>5</v>
      </c>
      <c r="B17" s="13" t="inlineStr">
        <is>
          <t>Ударные гайковёрты</t>
        </is>
      </c>
      <c r="C17" s="14" t="inlineStr">
        <is>
          <t>XLY-380</t>
        </is>
      </c>
      <c r="D17" s="13" t="inlineStr">
        <is>
          <t>Бесщёточный ударный гайковёрт</t>
        </is>
      </c>
      <c r="E17" s="13" t="inlineStr">
        <is>
          <t>2 × 4,0 А·ч</t>
        </is>
      </c>
      <c r="F17" s="15" t="n">
        <v>6</v>
      </c>
      <c r="G17" s="16" t="n">
        <v>3.723</v>
      </c>
      <c r="H17" s="17" t="n"/>
      <c r="I17" s="15">
        <f>IF(OR(H17="",F17=""),"",ROUNDUP(H17/F17,0))</f>
        <v/>
      </c>
      <c r="J17" s="15">
        <f>IF(OR(H17="",F17=""),"",MOD(H17,F17))</f>
        <v/>
      </c>
      <c r="K17" s="18">
        <f>IF(OR(H17="",G17=""),"",H17*G17)</f>
        <v/>
      </c>
      <c r="L17" s="13">
        <f>IF(AND(H17&lt;&gt;"",F17=""),"Количество в коробке нужно подтвердить",IF(AND(H17&lt;&gt;"",G17=""),"Вес нужно подтвердить",""))</f>
        <v/>
      </c>
    </row>
    <row r="18" ht="42" customHeight="1">
      <c r="A18" s="19" t="n">
        <v>6</v>
      </c>
      <c r="B18" s="19" t="inlineStr">
        <is>
          <t>Ударные гайковёрты</t>
        </is>
      </c>
      <c r="C18" s="20" t="inlineStr">
        <is>
          <t>XLY-380</t>
        </is>
      </c>
      <c r="D18" s="19" t="inlineStr">
        <is>
          <t>Бесщёточный ударный гайковёрт</t>
        </is>
      </c>
      <c r="E18" s="19" t="inlineStr">
        <is>
          <t>2 × 6,0 А·ч</t>
        </is>
      </c>
      <c r="F18" s="21" t="n">
        <v>6</v>
      </c>
      <c r="G18" s="22" t="n">
        <v>4.175</v>
      </c>
      <c r="H18" s="17" t="n"/>
      <c r="I18" s="21">
        <f>IF(OR(H18="",F18=""),"",ROUNDUP(H18/F18,0))</f>
        <v/>
      </c>
      <c r="J18" s="21">
        <f>IF(OR(H18="",F18=""),"",MOD(H18,F18))</f>
        <v/>
      </c>
      <c r="K18" s="23">
        <f>IF(OR(H18="",G18=""),"",H18*G18)</f>
        <v/>
      </c>
      <c r="L18" s="19">
        <f>IF(AND(H18&lt;&gt;"",F18=""),"Количество в коробке нужно подтвердить",IF(AND(H18&lt;&gt;"",G18=""),"Вес нужно подтвердить",""))</f>
        <v/>
      </c>
    </row>
    <row r="19" ht="42" customHeight="1">
      <c r="A19" s="13" t="n">
        <v>7</v>
      </c>
      <c r="B19" s="13" t="inlineStr">
        <is>
          <t>Дрели</t>
        </is>
      </c>
      <c r="C19" s="14" t="inlineStr">
        <is>
          <t>XLY-21-13</t>
        </is>
      </c>
      <c r="D19" s="13" t="inlineStr">
        <is>
          <t>Бесщёточная дрель-шуруповёрт</t>
        </is>
      </c>
      <c r="E19" s="13" t="inlineStr">
        <is>
          <t>2 × 4,0 А·ч</t>
        </is>
      </c>
      <c r="F19" s="15" t="n">
        <v>6</v>
      </c>
      <c r="G19" s="16" t="n">
        <v>3.366</v>
      </c>
      <c r="H19" s="17" t="n"/>
      <c r="I19" s="15">
        <f>IF(OR(H19="",F19=""),"",ROUNDUP(H19/F19,0))</f>
        <v/>
      </c>
      <c r="J19" s="15">
        <f>IF(OR(H19="",F19=""),"",MOD(H19,F19))</f>
        <v/>
      </c>
      <c r="K19" s="18">
        <f>IF(OR(H19="",G19=""),"",H19*G19)</f>
        <v/>
      </c>
      <c r="L19" s="13">
        <f>IF(AND(H19&lt;&gt;"",F19=""),"Количество в коробке нужно подтвердить",IF(AND(H19&lt;&gt;"",G19=""),"Вес нужно подтвердить",""))</f>
        <v/>
      </c>
    </row>
    <row r="20" ht="42" customHeight="1">
      <c r="A20" s="19" t="n">
        <v>8</v>
      </c>
      <c r="B20" s="19" t="inlineStr">
        <is>
          <t>Дрели</t>
        </is>
      </c>
      <c r="C20" s="20" t="inlineStr">
        <is>
          <t>XLY-21-10</t>
        </is>
      </c>
      <c r="D20" s="19" t="inlineStr">
        <is>
          <t>Бесщёточная дрель-шуруповёрт</t>
        </is>
      </c>
      <c r="E20" s="19" t="inlineStr">
        <is>
          <t>2 × 2,0 А·ч</t>
        </is>
      </c>
      <c r="F20" s="21" t="n">
        <v>10</v>
      </c>
      <c r="G20" s="22" t="n">
        <v>2.455</v>
      </c>
      <c r="H20" s="17" t="n"/>
      <c r="I20" s="21">
        <f>IF(OR(H20="",F20=""),"",ROUNDUP(H20/F20,0))</f>
        <v/>
      </c>
      <c r="J20" s="21">
        <f>IF(OR(H20="",F20=""),"",MOD(H20,F20))</f>
        <v/>
      </c>
      <c r="K20" s="23">
        <f>IF(OR(H20="",G20=""),"",H20*G20)</f>
        <v/>
      </c>
      <c r="L20" s="19">
        <f>IF(AND(H20&lt;&gt;"",F20=""),"Количество в коробке нужно подтвердить",IF(AND(H20&lt;&gt;"",G20=""),"Вес нужно подтвердить",""))</f>
        <v/>
      </c>
    </row>
    <row r="21" ht="42" customHeight="1">
      <c r="A21" s="13" t="n">
        <v>9</v>
      </c>
      <c r="B21" s="13" t="inlineStr">
        <is>
          <t>Дрели</t>
        </is>
      </c>
      <c r="C21" s="14" t="inlineStr">
        <is>
          <t>XLY-16-10</t>
        </is>
      </c>
      <c r="D21" s="13" t="inlineStr">
        <is>
          <t>Компактная бесщёточная дрель-шуруповёрт</t>
        </is>
      </c>
      <c r="E21" s="13" t="inlineStr">
        <is>
          <t>2 × 2,0 А·ч</t>
        </is>
      </c>
      <c r="F21" s="15" t="n">
        <v>10</v>
      </c>
      <c r="G21" s="16" t="n">
        <v>2.016</v>
      </c>
      <c r="H21" s="17" t="n"/>
      <c r="I21" s="15">
        <f>IF(OR(H21="",F21=""),"",ROUNDUP(H21/F21,0))</f>
        <v/>
      </c>
      <c r="J21" s="15">
        <f>IF(OR(H21="",F21=""),"",MOD(H21,F21))</f>
        <v/>
      </c>
      <c r="K21" s="18">
        <f>IF(OR(H21="",G21=""),"",H21*G21)</f>
        <v/>
      </c>
      <c r="L21" s="13">
        <f>IF(AND(H21&lt;&gt;"",F21=""),"Количество в коробке нужно подтвердить",IF(AND(H21&lt;&gt;"",G21=""),"Вес нужно подтвердить",""))</f>
        <v/>
      </c>
    </row>
    <row r="22" ht="42" customHeight="1">
      <c r="A22" s="19" t="n">
        <v>10</v>
      </c>
      <c r="B22" s="19" t="inlineStr">
        <is>
          <t>Дрели</t>
        </is>
      </c>
      <c r="C22" s="20" t="inlineStr">
        <is>
          <t>XLY-21-13C</t>
        </is>
      </c>
      <c r="D22" s="19" t="inlineStr">
        <is>
          <t>Бесщёточный привод ледобура</t>
        </is>
      </c>
      <c r="E22" s="19" t="inlineStr">
        <is>
          <t>2 × 6,0 А·ч</t>
        </is>
      </c>
      <c r="F22" s="21" t="n">
        <v>5</v>
      </c>
      <c r="G22" s="22" t="n"/>
      <c r="H22" s="17" t="n"/>
      <c r="I22" s="21">
        <f>IF(OR(H22="",F22=""),"",ROUNDUP(H22/F22,0))</f>
        <v/>
      </c>
      <c r="J22" s="21">
        <f>IF(OR(H22="",F22=""),"",MOD(H22,F22))</f>
        <v/>
      </c>
      <c r="K22" s="23">
        <f>IF(OR(H22="",G22=""),"",H22*G22)</f>
        <v/>
      </c>
      <c r="L22" s="19">
        <f>IF(AND(H22&lt;&gt;"",F22=""),"Количество в коробке нужно подтвердить",IF(AND(H22&lt;&gt;"",G22=""),"Вес нужно подтвердить",""))</f>
        <v/>
      </c>
    </row>
    <row r="23" ht="42" customHeight="1">
      <c r="A23" s="13" t="n">
        <v>11</v>
      </c>
      <c r="B23" s="13" t="inlineStr">
        <is>
          <t>Перфораторы</t>
        </is>
      </c>
      <c r="C23" s="14" t="inlineStr">
        <is>
          <t>XLY-26-1</t>
        </is>
      </c>
      <c r="D23" s="13" t="inlineStr">
        <is>
          <t>Бесщёточный перфоратор с двумя режимами</t>
        </is>
      </c>
      <c r="E23" s="13" t="inlineStr">
        <is>
          <t>2 × 6,0 А·ч</t>
        </is>
      </c>
      <c r="F23" s="15" t="n">
        <v>5</v>
      </c>
      <c r="G23" s="16" t="n">
        <v>6.16</v>
      </c>
      <c r="H23" s="17" t="n"/>
      <c r="I23" s="15">
        <f>IF(OR(H23="",F23=""),"",ROUNDUP(H23/F23,0))</f>
        <v/>
      </c>
      <c r="J23" s="15">
        <f>IF(OR(H23="",F23=""),"",MOD(H23,F23))</f>
        <v/>
      </c>
      <c r="K23" s="18">
        <f>IF(OR(H23="",G23=""),"",H23*G23)</f>
        <v/>
      </c>
      <c r="L23" s="13">
        <f>IF(AND(H23&lt;&gt;"",F23=""),"Количество в коробке нужно подтвердить",IF(AND(H23&lt;&gt;"",G23=""),"Вес нужно подтвердить",""))</f>
        <v/>
      </c>
    </row>
    <row r="24" ht="42" customHeight="1">
      <c r="A24" s="19" t="n">
        <v>12</v>
      </c>
      <c r="B24" s="19" t="inlineStr">
        <is>
          <t>Перфораторы</t>
        </is>
      </c>
      <c r="C24" s="20" t="inlineStr">
        <is>
          <t>XLY-26-2</t>
        </is>
      </c>
      <c r="D24" s="19" t="inlineStr">
        <is>
          <t>Бесщёточный перфоратор с двумя режимами</t>
        </is>
      </c>
      <c r="E24" s="19" t="inlineStr">
        <is>
          <t>2 × 6,0 А·ч</t>
        </is>
      </c>
      <c r="F24" s="21" t="n">
        <v>5</v>
      </c>
      <c r="G24" s="22" t="n"/>
      <c r="H24" s="17" t="n"/>
      <c r="I24" s="21">
        <f>IF(OR(H24="",F24=""),"",ROUNDUP(H24/F24,0))</f>
        <v/>
      </c>
      <c r="J24" s="21">
        <f>IF(OR(H24="",F24=""),"",MOD(H24,F24))</f>
        <v/>
      </c>
      <c r="K24" s="23">
        <f>IF(OR(H24="",G24=""),"",H24*G24)</f>
        <v/>
      </c>
      <c r="L24" s="19">
        <f>IF(AND(H24&lt;&gt;"",F24=""),"Количество в коробке нужно подтвердить",IF(AND(H24&lt;&gt;"",G24=""),"Вес нужно подтвердить",""))</f>
        <v/>
      </c>
    </row>
    <row r="25" ht="42" customHeight="1">
      <c r="A25" s="13" t="n">
        <v>13</v>
      </c>
      <c r="B25" s="13" t="inlineStr">
        <is>
          <t>Перфораторы</t>
        </is>
      </c>
      <c r="C25" s="14" t="inlineStr">
        <is>
          <t>XLY-05-24</t>
        </is>
      </c>
      <c r="D25" s="13" t="inlineStr">
        <is>
          <t>Бесщёточный перфоратор с тремя режимами</t>
        </is>
      </c>
      <c r="E25" s="13" t="inlineStr">
        <is>
          <t>2 × 6,0 А·ч</t>
        </is>
      </c>
      <c r="F25" s="15" t="n"/>
      <c r="G25" s="16" t="n"/>
      <c r="H25" s="17" t="n"/>
      <c r="I25" s="15">
        <f>IF(OR(H25="",F25=""),"",ROUNDUP(H25/F25,0))</f>
        <v/>
      </c>
      <c r="J25" s="15">
        <f>IF(OR(H25="",F25=""),"",MOD(H25,F25))</f>
        <v/>
      </c>
      <c r="K25" s="18">
        <f>IF(OR(H25="",G25=""),"",H25*G25)</f>
        <v/>
      </c>
      <c r="L25" s="13">
        <f>IF(AND(H25&lt;&gt;"",F25=""),"Количество в коробке нужно подтвердить",IF(AND(H25&lt;&gt;"",G25=""),"Вес нужно подтвердить",""))</f>
        <v/>
      </c>
    </row>
    <row r="26" ht="42" customHeight="1">
      <c r="A26" s="19" t="n">
        <v>14</v>
      </c>
      <c r="B26" s="19" t="inlineStr">
        <is>
          <t>Резка и шлифование</t>
        </is>
      </c>
      <c r="C26" s="20" t="inlineStr">
        <is>
          <t>XLY-100</t>
        </is>
      </c>
      <c r="D26" s="19" t="inlineStr">
        <is>
          <t>Бесщёточная УШМ (болгарка)</t>
        </is>
      </c>
      <c r="E26" s="19" t="inlineStr">
        <is>
          <t>2 × 6,0 А·ч</t>
        </is>
      </c>
      <c r="F26" s="21" t="n">
        <v>6</v>
      </c>
      <c r="G26" s="22" t="n">
        <v>4.508</v>
      </c>
      <c r="H26" s="17" t="n"/>
      <c r="I26" s="21">
        <f>IF(OR(H26="",F26=""),"",ROUNDUP(H26/F26,0))</f>
        <v/>
      </c>
      <c r="J26" s="21">
        <f>IF(OR(H26="",F26=""),"",MOD(H26,F26))</f>
        <v/>
      </c>
      <c r="K26" s="23">
        <f>IF(OR(H26="",G26=""),"",H26*G26)</f>
        <v/>
      </c>
      <c r="L26" s="19">
        <f>IF(AND(H26&lt;&gt;"",F26=""),"Количество в коробке нужно подтвердить",IF(AND(H26&lt;&gt;"",G26=""),"Вес нужно подтвердить",""))</f>
        <v/>
      </c>
    </row>
    <row r="27" ht="42" customHeight="1">
      <c r="A27" s="13" t="n">
        <v>15</v>
      </c>
      <c r="B27" s="13" t="inlineStr">
        <is>
          <t>Резка и шлифование</t>
        </is>
      </c>
      <c r="C27" s="14" t="inlineStr">
        <is>
          <t>XLY-101</t>
        </is>
      </c>
      <c r="D27" s="13" t="inlineStr">
        <is>
          <t>Бесщёточная УШМ (болгарка)</t>
        </is>
      </c>
      <c r="E27" s="13" t="inlineStr">
        <is>
          <t>2 × 6,0 А·ч</t>
        </is>
      </c>
      <c r="F27" s="15" t="n">
        <v>6</v>
      </c>
      <c r="G27" s="16" t="n"/>
      <c r="H27" s="17" t="n"/>
      <c r="I27" s="15">
        <f>IF(OR(H27="",F27=""),"",ROUNDUP(H27/F27,0))</f>
        <v/>
      </c>
      <c r="J27" s="15">
        <f>IF(OR(H27="",F27=""),"",MOD(H27,F27))</f>
        <v/>
      </c>
      <c r="K27" s="18">
        <f>IF(OR(H27="",G27=""),"",H27*G27)</f>
        <v/>
      </c>
      <c r="L27" s="13">
        <f>IF(AND(H27&lt;&gt;"",F27=""),"Количество в коробке нужно подтвердить",IF(AND(H27&lt;&gt;"",G27=""),"Вес нужно подтвердить",""))</f>
        <v/>
      </c>
    </row>
    <row r="28" ht="42" customHeight="1">
      <c r="A28" s="19" t="n">
        <v>16</v>
      </c>
      <c r="B28" s="19" t="inlineStr">
        <is>
          <t>Резка и шлифование</t>
        </is>
      </c>
      <c r="C28" s="20" t="inlineStr">
        <is>
          <t>XLY-150</t>
        </is>
      </c>
      <c r="D28" s="19" t="inlineStr">
        <is>
          <t>Бесщёточная циркулярная пила</t>
        </is>
      </c>
      <c r="E28" s="19" t="inlineStr">
        <is>
          <t>2 × 6,0 А·ч</t>
        </is>
      </c>
      <c r="F28" s="21" t="n">
        <v>6</v>
      </c>
      <c r="G28" s="22" t="n"/>
      <c r="H28" s="17" t="n"/>
      <c r="I28" s="21">
        <f>IF(OR(H28="",F28=""),"",ROUNDUP(H28/F28,0))</f>
        <v/>
      </c>
      <c r="J28" s="21">
        <f>IF(OR(H28="",F28=""),"",MOD(H28,F28))</f>
        <v/>
      </c>
      <c r="K28" s="23">
        <f>IF(OR(H28="",G28=""),"",H28*G28)</f>
        <v/>
      </c>
      <c r="L28" s="19">
        <f>IF(AND(H28&lt;&gt;"",F28=""),"Количество в коробке нужно подтвердить",IF(AND(H28&lt;&gt;"",G28=""),"Вес нужно подтвердить",""))</f>
        <v/>
      </c>
    </row>
    <row r="29" ht="42" customHeight="1">
      <c r="A29" s="13" t="n">
        <v>17</v>
      </c>
      <c r="B29" s="13" t="inlineStr">
        <is>
          <t>Резка и шлифование</t>
        </is>
      </c>
      <c r="C29" s="14" t="inlineStr">
        <is>
          <t>XLY-01-18</t>
        </is>
      </c>
      <c r="D29" s="13" t="inlineStr">
        <is>
          <t>Бесщёточная сабельная пила</t>
        </is>
      </c>
      <c r="E29" s="13" t="inlineStr">
        <is>
          <t>2 × 4,0 А·ч</t>
        </is>
      </c>
      <c r="F29" s="15" t="n">
        <v>5</v>
      </c>
      <c r="G29" s="16" t="n">
        <v>4.241</v>
      </c>
      <c r="H29" s="17" t="n"/>
      <c r="I29" s="15">
        <f>IF(OR(H29="",F29=""),"",ROUNDUP(H29/F29,0))</f>
        <v/>
      </c>
      <c r="J29" s="15">
        <f>IF(OR(H29="",F29=""),"",MOD(H29,F29))</f>
        <v/>
      </c>
      <c r="K29" s="18">
        <f>IF(OR(H29="",G29=""),"",H29*G29)</f>
        <v/>
      </c>
      <c r="L29" s="13">
        <f>IF(AND(H29&lt;&gt;"",F29=""),"Количество в коробке нужно подтвердить",IF(AND(H29&lt;&gt;"",G29=""),"Вес нужно подтвердить",""))</f>
        <v/>
      </c>
    </row>
    <row r="30" ht="42" customHeight="1">
      <c r="A30" s="19" t="n">
        <v>18</v>
      </c>
      <c r="B30" s="19" t="inlineStr">
        <is>
          <t>Резка и шлифование</t>
        </is>
      </c>
      <c r="C30" s="20" t="inlineStr">
        <is>
          <t>XLY-205</t>
        </is>
      </c>
      <c r="D30" s="19" t="inlineStr">
        <is>
          <t>Бесщёточная цепная пила</t>
        </is>
      </c>
      <c r="E30" s="19" t="inlineStr">
        <is>
          <t>2 × 4,0 А·ч</t>
        </is>
      </c>
      <c r="F30" s="21" t="n">
        <v>6</v>
      </c>
      <c r="G30" s="22" t="n"/>
      <c r="H30" s="17" t="n"/>
      <c r="I30" s="21">
        <f>IF(OR(H30="",F30=""),"",ROUNDUP(H30/F30,0))</f>
        <v/>
      </c>
      <c r="J30" s="21">
        <f>IF(OR(H30="",F30=""),"",MOD(H30,F30))</f>
        <v/>
      </c>
      <c r="K30" s="23">
        <f>IF(OR(H30="",G30=""),"",H30*G30)</f>
        <v/>
      </c>
      <c r="L30" s="19">
        <f>IF(AND(H30&lt;&gt;"",F30=""),"Количество в коробке нужно подтвердить",IF(AND(H30&lt;&gt;"",G30=""),"Вес нужно подтвердить",""))</f>
        <v/>
      </c>
    </row>
    <row r="31" ht="42" customHeight="1">
      <c r="A31" s="13" t="n">
        <v>19</v>
      </c>
      <c r="B31" s="13" t="inlineStr">
        <is>
          <t>Резка и шлифование</t>
        </is>
      </c>
      <c r="C31" s="14" t="inlineStr">
        <is>
          <t>XLY-305</t>
        </is>
      </c>
      <c r="D31" s="13" t="inlineStr">
        <is>
          <t>Бесщёточная цепная пила</t>
        </is>
      </c>
      <c r="E31" s="13" t="inlineStr">
        <is>
          <t>2 × 6,0 А·ч</t>
        </is>
      </c>
      <c r="F31" s="15" t="n"/>
      <c r="G31" s="16" t="n"/>
      <c r="H31" s="17" t="n"/>
      <c r="I31" s="15">
        <f>IF(OR(H31="",F31=""),"",ROUNDUP(H31/F31,0))</f>
        <v/>
      </c>
      <c r="J31" s="15">
        <f>IF(OR(H31="",F31=""),"",MOD(H31,F31))</f>
        <v/>
      </c>
      <c r="K31" s="18">
        <f>IF(OR(H31="",G31=""),"",H31*G31)</f>
        <v/>
      </c>
      <c r="L31" s="13">
        <f>IF(AND(H31&lt;&gt;"",F31=""),"Количество в коробке нужно подтвердить",IF(AND(H31&lt;&gt;"",G31=""),"Вес нужно подтвердить",""))</f>
        <v/>
      </c>
    </row>
    <row r="32" ht="42" customHeight="1">
      <c r="A32" s="19" t="n">
        <v>20</v>
      </c>
      <c r="B32" s="19" t="inlineStr">
        <is>
          <t>Садовые инструменты</t>
        </is>
      </c>
      <c r="C32" s="20" t="inlineStr">
        <is>
          <t>XLY-6035</t>
        </is>
      </c>
      <c r="D32" s="19" t="inlineStr">
        <is>
          <t>Аккумуляторный секатор</t>
        </is>
      </c>
      <c r="E32" s="19" t="inlineStr">
        <is>
          <t>2 × 4,0 А·ч</t>
        </is>
      </c>
      <c r="F32" s="21" t="n">
        <v>6</v>
      </c>
      <c r="G32" s="22" t="n"/>
      <c r="H32" s="17" t="n"/>
      <c r="I32" s="21">
        <f>IF(OR(H32="",F32=""),"",ROUNDUP(H32/F32,0))</f>
        <v/>
      </c>
      <c r="J32" s="21">
        <f>IF(OR(H32="",F32=""),"",MOD(H32,F32))</f>
        <v/>
      </c>
      <c r="K32" s="23">
        <f>IF(OR(H32="",G32=""),"",H32*G32)</f>
        <v/>
      </c>
      <c r="L32" s="19">
        <f>IF(AND(H32&lt;&gt;"",F32=""),"Количество в коробке нужно подтвердить",IF(AND(H32&lt;&gt;"",G32=""),"Вес нужно подтвердить",""))</f>
        <v/>
      </c>
    </row>
    <row r="33" ht="42" customHeight="1">
      <c r="A33" s="13" t="n">
        <v>21</v>
      </c>
      <c r="B33" s="13" t="inlineStr">
        <is>
          <t>Садовые инструменты</t>
        </is>
      </c>
      <c r="C33" s="14" t="inlineStr">
        <is>
          <t>XLY-6035</t>
        </is>
      </c>
      <c r="D33" s="13" t="inlineStr">
        <is>
          <t>Аккумуляторный секатор</t>
        </is>
      </c>
      <c r="E33" s="13" t="inlineStr">
        <is>
          <t>2 × 2,0 А·ч</t>
        </is>
      </c>
      <c r="F33" s="15" t="n">
        <v>6</v>
      </c>
      <c r="G33" s="16" t="n">
        <v>2.9</v>
      </c>
      <c r="H33" s="17" t="n"/>
      <c r="I33" s="15">
        <f>IF(OR(H33="",F33=""),"",ROUNDUP(H33/F33,0))</f>
        <v/>
      </c>
      <c r="J33" s="15">
        <f>IF(OR(H33="",F33=""),"",MOD(H33,F33))</f>
        <v/>
      </c>
      <c r="K33" s="18">
        <f>IF(OR(H33="",G33=""),"",H33*G33)</f>
        <v/>
      </c>
      <c r="L33" s="13">
        <f>IF(AND(H33&lt;&gt;"",F33=""),"Количество в коробке нужно подтвердить",IF(AND(H33&lt;&gt;"",G33=""),"Вес нужно подтвердить",""))</f>
        <v/>
      </c>
    </row>
    <row r="34" ht="42" customHeight="1">
      <c r="A34" s="19" t="n">
        <v>22</v>
      </c>
      <c r="B34" s="19" t="inlineStr">
        <is>
          <t>Садовые инструменты</t>
        </is>
      </c>
      <c r="C34" s="20" t="inlineStr">
        <is>
          <t>XLY-6040</t>
        </is>
      </c>
      <c r="D34" s="19" t="inlineStr">
        <is>
          <t>Аккумуляторный секатор</t>
        </is>
      </c>
      <c r="E34" s="19" t="inlineStr">
        <is>
          <t>2 × 4,0 А·ч</t>
        </is>
      </c>
      <c r="F34" s="21" t="n">
        <v>6</v>
      </c>
      <c r="G34" s="22" t="n"/>
      <c r="H34" s="17" t="n"/>
      <c r="I34" s="21">
        <f>IF(OR(H34="",F34=""),"",ROUNDUP(H34/F34,0))</f>
        <v/>
      </c>
      <c r="J34" s="21">
        <f>IF(OR(H34="",F34=""),"",MOD(H34,F34))</f>
        <v/>
      </c>
      <c r="K34" s="23">
        <f>IF(OR(H34="",G34=""),"",H34*G34)</f>
        <v/>
      </c>
      <c r="L34" s="19">
        <f>IF(AND(H34&lt;&gt;"",F34=""),"Количество в коробке нужно подтвердить",IF(AND(H34&lt;&gt;"",G34=""),"Вес нужно подтвердить",""))</f>
        <v/>
      </c>
    </row>
    <row r="35" ht="42" customHeight="1">
      <c r="A35" s="13" t="n">
        <v>23</v>
      </c>
      <c r="B35" s="13" t="inlineStr">
        <is>
          <t>Садовые инструменты</t>
        </is>
      </c>
      <c r="C35" s="14" t="inlineStr">
        <is>
          <t>XLY-6040</t>
        </is>
      </c>
      <c r="D35" s="13" t="inlineStr">
        <is>
          <t>Аккумуляторный секатор</t>
        </is>
      </c>
      <c r="E35" s="13" t="inlineStr">
        <is>
          <t>2 × 2,0 А·ч</t>
        </is>
      </c>
      <c r="F35" s="15" t="n">
        <v>6</v>
      </c>
      <c r="G35" s="16" t="n"/>
      <c r="H35" s="17" t="n"/>
      <c r="I35" s="15">
        <f>IF(OR(H35="",F35=""),"",ROUNDUP(H35/F35,0))</f>
        <v/>
      </c>
      <c r="J35" s="15">
        <f>IF(OR(H35="",F35=""),"",MOD(H35,F35))</f>
        <v/>
      </c>
      <c r="K35" s="18">
        <f>IF(OR(H35="",G35=""),"",H35*G35)</f>
        <v/>
      </c>
      <c r="L35" s="13">
        <f>IF(AND(H35&lt;&gt;"",F35=""),"Количество в коробке нужно подтвердить",IF(AND(H35&lt;&gt;"",G35=""),"Вес нужно подтвердить",""))</f>
        <v/>
      </c>
    </row>
    <row r="36" ht="42" customHeight="1">
      <c r="A36" s="19" t="n">
        <v>24</v>
      </c>
      <c r="B36" s="19" t="inlineStr">
        <is>
          <t>Садовые инструменты</t>
        </is>
      </c>
      <c r="C36" s="20" t="inlineStr">
        <is>
          <t>LY-200</t>
        </is>
      </c>
      <c r="D36" s="19" t="inlineStr">
        <is>
          <t>Бесщёточный аккумуляторный триммер</t>
        </is>
      </c>
      <c r="E36" s="19" t="inlineStr">
        <is>
          <t>2 × 6,0 А·ч</t>
        </is>
      </c>
      <c r="F36" s="21" t="n">
        <v>4</v>
      </c>
      <c r="G36" s="22" t="n"/>
      <c r="H36" s="17" t="n"/>
      <c r="I36" s="21">
        <f>IF(OR(H36="",F36=""),"",ROUNDUP(H36/F36,0))</f>
        <v/>
      </c>
      <c r="J36" s="21">
        <f>IF(OR(H36="",F36=""),"",MOD(H36,F36))</f>
        <v/>
      </c>
      <c r="K36" s="23">
        <f>IF(OR(H36="",G36=""),"",H36*G36)</f>
        <v/>
      </c>
      <c r="L36" s="19">
        <f>IF(AND(H36&lt;&gt;"",F36=""),"Количество в коробке нужно подтвердить",IF(AND(H36&lt;&gt;"",G36=""),"Вес нужно подтвердить",""))</f>
        <v/>
      </c>
    </row>
    <row r="37" ht="42" customHeight="1">
      <c r="A37" s="13" t="n">
        <v>25</v>
      </c>
      <c r="B37" s="13" t="inlineStr">
        <is>
          <t>Садовые инструменты</t>
        </is>
      </c>
      <c r="C37" s="14" t="inlineStr">
        <is>
          <t>XLY-200S</t>
        </is>
      </c>
      <c r="D37" s="13" t="inlineStr">
        <is>
          <t>Аккумуляторный триммер</t>
        </is>
      </c>
      <c r="E37" s="13" t="inlineStr">
        <is>
          <t>2 × 6,0 А·ч</t>
        </is>
      </c>
      <c r="F37" s="15" t="n">
        <v>4</v>
      </c>
      <c r="G37" s="16" t="n"/>
      <c r="H37" s="17" t="n"/>
      <c r="I37" s="15">
        <f>IF(OR(H37="",F37=""),"",ROUNDUP(H37/F37,0))</f>
        <v/>
      </c>
      <c r="J37" s="15">
        <f>IF(OR(H37="",F37=""),"",MOD(H37,F37))</f>
        <v/>
      </c>
      <c r="K37" s="18">
        <f>IF(OR(H37="",G37=""),"",H37*G37)</f>
        <v/>
      </c>
      <c r="L37" s="13">
        <f>IF(AND(H37&lt;&gt;"",F37=""),"Количество в коробке нужно подтвердить",IF(AND(H37&lt;&gt;"",G37=""),"Вес нужно подтвердить",""))</f>
        <v/>
      </c>
    </row>
    <row r="38" ht="42" customHeight="1">
      <c r="A38" s="19" t="n">
        <v>26</v>
      </c>
      <c r="B38" s="19" t="inlineStr">
        <is>
          <t>Садовые инструменты</t>
        </is>
      </c>
      <c r="C38" s="20" t="inlineStr">
        <is>
          <t>LY-75C</t>
        </is>
      </c>
      <c r="D38" s="19" t="inlineStr">
        <is>
          <t>Бесщёточная аккумуляторная воздуходувка</t>
        </is>
      </c>
      <c r="E38" s="19" t="inlineStr">
        <is>
          <t>2 × 4,0 А·ч</t>
        </is>
      </c>
      <c r="F38" s="21" t="n">
        <v>5</v>
      </c>
      <c r="G38" s="22" t="n"/>
      <c r="H38" s="17" t="n"/>
      <c r="I38" s="21">
        <f>IF(OR(H38="",F38=""),"",ROUNDUP(H38/F38,0))</f>
        <v/>
      </c>
      <c r="J38" s="21">
        <f>IF(OR(H38="",F38=""),"",MOD(H38,F38))</f>
        <v/>
      </c>
      <c r="K38" s="23">
        <f>IF(OR(H38="",G38=""),"",H38*G38)</f>
        <v/>
      </c>
      <c r="L38" s="19">
        <f>IF(AND(H38&lt;&gt;"",F38=""),"Количество в коробке нужно подтвердить",IF(AND(H38&lt;&gt;"",G38=""),"Вес нужно подтвердить",""))</f>
        <v/>
      </c>
    </row>
    <row r="39" ht="42" customHeight="1">
      <c r="A39" s="13" t="n">
        <v>27</v>
      </c>
      <c r="B39" s="13" t="inlineStr">
        <is>
          <t>Садовые инструменты</t>
        </is>
      </c>
      <c r="C39" s="14" t="inlineStr">
        <is>
          <t>LY-75C</t>
        </is>
      </c>
      <c r="D39" s="13" t="inlineStr">
        <is>
          <t>Бесщёточная аккумуляторная воздуходувка</t>
        </is>
      </c>
      <c r="E39" s="13" t="inlineStr">
        <is>
          <t>2 × 6,0 А·ч</t>
        </is>
      </c>
      <c r="F39" s="15" t="n">
        <v>5</v>
      </c>
      <c r="G39" s="16" t="n"/>
      <c r="H39" s="17" t="n"/>
      <c r="I39" s="15">
        <f>IF(OR(H39="",F39=""),"",ROUNDUP(H39/F39,0))</f>
        <v/>
      </c>
      <c r="J39" s="15">
        <f>IF(OR(H39="",F39=""),"",MOD(H39,F39))</f>
        <v/>
      </c>
      <c r="K39" s="18">
        <f>IF(OR(H39="",G39=""),"",H39*G39)</f>
        <v/>
      </c>
      <c r="L39" s="13">
        <f>IF(AND(H39&lt;&gt;"",F39=""),"Количество в коробке нужно подтвердить",IF(AND(H39&lt;&gt;"",G39=""),"Вес нужно подтвердить",""))</f>
        <v/>
      </c>
    </row>
    <row r="40" ht="42" customHeight="1">
      <c r="A40" s="19" t="n">
        <v>28</v>
      </c>
      <c r="B40" s="19" t="inlineStr">
        <is>
          <t>Инструменты для листового металла</t>
        </is>
      </c>
      <c r="C40" s="20" t="inlineStr">
        <is>
          <t>XLY-806</t>
        </is>
      </c>
      <c r="D40" s="19" t="inlineStr">
        <is>
          <t>Бесщёточный заклёпочник</t>
        </is>
      </c>
      <c r="E40" s="19" t="inlineStr">
        <is>
          <t>2 × 4,0 А·ч</t>
        </is>
      </c>
      <c r="F40" s="21" t="n">
        <v>6</v>
      </c>
      <c r="G40" s="22" t="n">
        <v>3.939</v>
      </c>
      <c r="H40" s="17" t="n"/>
      <c r="I40" s="21">
        <f>IF(OR(H40="",F40=""),"",ROUNDUP(H40/F40,0))</f>
        <v/>
      </c>
      <c r="J40" s="21">
        <f>IF(OR(H40="",F40=""),"",MOD(H40,F40))</f>
        <v/>
      </c>
      <c r="K40" s="23">
        <f>IF(OR(H40="",G40=""),"",H40*G40)</f>
        <v/>
      </c>
      <c r="L40" s="19">
        <f>IF(AND(H40&lt;&gt;"",F40=""),"Количество в коробке нужно подтвердить",IF(AND(H40&lt;&gt;"",G40=""),"Вес нужно подтвердить",""))</f>
        <v/>
      </c>
    </row>
    <row r="41" ht="42" customHeight="1">
      <c r="A41" s="13" t="n">
        <v>29</v>
      </c>
      <c r="B41" s="13" t="inlineStr">
        <is>
          <t>Инструменты для листового металла</t>
        </is>
      </c>
      <c r="C41" s="14" t="inlineStr">
        <is>
          <t>XLY-807</t>
        </is>
      </c>
      <c r="D41" s="13" t="inlineStr">
        <is>
          <t>Бесщёточные ножницы по металлу</t>
        </is>
      </c>
      <c r="E41" s="13" t="inlineStr">
        <is>
          <t>2 × 4,0 А·ч</t>
        </is>
      </c>
      <c r="F41" s="15" t="n">
        <v>6</v>
      </c>
      <c r="G41" s="16" t="n">
        <v>3.655</v>
      </c>
      <c r="H41" s="17" t="n"/>
      <c r="I41" s="15">
        <f>IF(OR(H41="",F41=""),"",ROUNDUP(H41/F41,0))</f>
        <v/>
      </c>
      <c r="J41" s="15">
        <f>IF(OR(H41="",F41=""),"",MOD(H41,F41))</f>
        <v/>
      </c>
      <c r="K41" s="18">
        <f>IF(OR(H41="",G41=""),"",H41*G41)</f>
        <v/>
      </c>
      <c r="L41" s="13">
        <f>IF(AND(H41&lt;&gt;"",F41=""),"Количество в коробке нужно подтвердить",IF(AND(H41&lt;&gt;"",G41=""),"Вес нужно подтвердить",""))</f>
        <v/>
      </c>
    </row>
    <row r="42" ht="42" customHeight="1">
      <c r="A42" s="19" t="n">
        <v>30</v>
      </c>
      <c r="B42" s="19" t="inlineStr">
        <is>
          <t>Инструменты для листового металла</t>
        </is>
      </c>
      <c r="C42" s="20" t="inlineStr">
        <is>
          <t>XLY-177</t>
        </is>
      </c>
      <c r="D42" s="19" t="inlineStr">
        <is>
          <t>Аккумуляторный краскопульт</t>
        </is>
      </c>
      <c r="E42" s="19" t="inlineStr">
        <is>
          <t>2 × 4,0 А·ч</t>
        </is>
      </c>
      <c r="F42" s="21" t="n">
        <v>8</v>
      </c>
      <c r="G42" s="22" t="n"/>
      <c r="H42" s="17" t="n"/>
      <c r="I42" s="21">
        <f>IF(OR(H42="",F42=""),"",ROUNDUP(H42/F42,0))</f>
        <v/>
      </c>
      <c r="J42" s="21">
        <f>IF(OR(H42="",F42=""),"",MOD(H42,F42))</f>
        <v/>
      </c>
      <c r="K42" s="23">
        <f>IF(OR(H42="",G42=""),"",H42*G42)</f>
        <v/>
      </c>
      <c r="L42" s="19">
        <f>IF(AND(H42&lt;&gt;"",F42=""),"Количество в коробке нужно подтвердить",IF(AND(H42&lt;&gt;"",G42=""),"Вес нужно подтвердить",""))</f>
        <v/>
      </c>
    </row>
    <row r="43" ht="42" customHeight="1">
      <c r="A43" s="13" t="n">
        <v>31</v>
      </c>
      <c r="B43" s="13" t="inlineStr">
        <is>
          <t>Наборы инструментов</t>
        </is>
      </c>
      <c r="C43" s="14" t="inlineStr">
        <is>
          <t>XLY-SET-4-1000</t>
        </is>
      </c>
      <c r="D43" s="13" t="inlineStr">
        <is>
          <t>Комплект из четырёх инструментов (гайковёрт 1000)</t>
        </is>
      </c>
      <c r="E43" s="13" t="inlineStr">
        <is>
          <t>3 × 6,0 А·ч</t>
        </is>
      </c>
      <c r="F43" s="15" t="n"/>
      <c r="G43" s="16" t="n">
        <v>12.185</v>
      </c>
      <c r="H43" s="17" t="n"/>
      <c r="I43" s="15">
        <f>IF(OR(H43="",F43=""),"",ROUNDUP(H43/F43,0))</f>
        <v/>
      </c>
      <c r="J43" s="15">
        <f>IF(OR(H43="",F43=""),"",MOD(H43,F43))</f>
        <v/>
      </c>
      <c r="K43" s="18">
        <f>IF(OR(H43="",G43=""),"",H43*G43)</f>
        <v/>
      </c>
      <c r="L43" s="13">
        <f>IF(AND(H43&lt;&gt;"",F43=""),"Количество в коробке нужно подтвердить",IF(AND(H43&lt;&gt;"",G43=""),"Вес нужно подтвердить",""))</f>
        <v/>
      </c>
    </row>
    <row r="44" ht="42" customHeight="1">
      <c r="A44" s="19" t="n">
        <v>32</v>
      </c>
      <c r="B44" s="19" t="inlineStr">
        <is>
          <t>Наборы инструментов</t>
        </is>
      </c>
      <c r="C44" s="20" t="inlineStr">
        <is>
          <t>XLY-SET-4-600</t>
        </is>
      </c>
      <c r="D44" s="19" t="inlineStr">
        <is>
          <t>Комплект из четырёх инструментов (гайковёрт 600)</t>
        </is>
      </c>
      <c r="E44" s="19" t="inlineStr">
        <is>
          <t>3 × 6,0 А·ч</t>
        </is>
      </c>
      <c r="F44" s="21" t="n"/>
      <c r="G44" s="22" t="n">
        <v>11.5</v>
      </c>
      <c r="H44" s="17" t="n"/>
      <c r="I44" s="21">
        <f>IF(OR(H44="",F44=""),"",ROUNDUP(H44/F44,0))</f>
        <v/>
      </c>
      <c r="J44" s="21">
        <f>IF(OR(H44="",F44=""),"",MOD(H44,F44))</f>
        <v/>
      </c>
      <c r="K44" s="23">
        <f>IF(OR(H44="",G44=""),"",H44*G44)</f>
        <v/>
      </c>
      <c r="L44" s="19">
        <f>IF(AND(H44&lt;&gt;"",F44=""),"Количество в коробке нужно подтвердить",IF(AND(H44&lt;&gt;"",G44=""),"Вес нужно подтвердить",""))</f>
        <v/>
      </c>
    </row>
    <row r="45" ht="42" customHeight="1">
      <c r="A45" s="13" t="n">
        <v>33</v>
      </c>
      <c r="B45" s="13" t="inlineStr">
        <is>
          <t>Наборы инструментов</t>
        </is>
      </c>
      <c r="C45" s="14" t="inlineStr">
        <is>
          <t>XLY-SET-3</t>
        </is>
      </c>
      <c r="D45" s="13" t="inlineStr">
        <is>
          <t>Комплект из трёх инструментов</t>
        </is>
      </c>
      <c r="E45" s="13" t="inlineStr">
        <is>
          <t>2 × 6,0 А·ч</t>
        </is>
      </c>
      <c r="F45" s="15" t="n"/>
      <c r="G45" s="16" t="n">
        <v>8.888</v>
      </c>
      <c r="H45" s="17" t="n"/>
      <c r="I45" s="15">
        <f>IF(OR(H45="",F45=""),"",ROUNDUP(H45/F45,0))</f>
        <v/>
      </c>
      <c r="J45" s="15">
        <f>IF(OR(H45="",F45=""),"",MOD(H45,F45))</f>
        <v/>
      </c>
      <c r="K45" s="18">
        <f>IF(OR(H45="",G45=""),"",H45*G45)</f>
        <v/>
      </c>
      <c r="L45" s="13">
        <f>IF(AND(H45&lt;&gt;"",F45=""),"Количество в коробке нужно подтвердить",IF(AND(H45&lt;&gt;"",G45=""),"Вес нужно подтвердить",""))</f>
        <v/>
      </c>
    </row>
    <row r="46" ht="42" customHeight="1">
      <c r="A46" s="19" t="n">
        <v>34</v>
      </c>
      <c r="B46" s="19" t="inlineStr">
        <is>
          <t>Наборы инструментов</t>
        </is>
      </c>
      <c r="C46" s="20" t="inlineStr">
        <is>
          <t>XLY-SET-2</t>
        </is>
      </c>
      <c r="D46" s="19" t="inlineStr">
        <is>
          <t>Комплект из двух инструментов</t>
        </is>
      </c>
      <c r="E46" s="19" t="inlineStr">
        <is>
          <t>2 × 6,0 А·ч</t>
        </is>
      </c>
      <c r="F46" s="21" t="n"/>
      <c r="G46" s="22" t="n">
        <v>6.96</v>
      </c>
      <c r="H46" s="17" t="n"/>
      <c r="I46" s="21">
        <f>IF(OR(H46="",F46=""),"",ROUNDUP(H46/F46,0))</f>
        <v/>
      </c>
      <c r="J46" s="21">
        <f>IF(OR(H46="",F46=""),"",MOD(H46,F46))</f>
        <v/>
      </c>
      <c r="K46" s="23">
        <f>IF(OR(H46="",G46=""),"",H46*G46)</f>
        <v/>
      </c>
      <c r="L46" s="19">
        <f>IF(AND(H46&lt;&gt;"",F46=""),"Количество в коробке нужно подтвердить",IF(AND(H46&lt;&gt;"",G46=""),"Вес нужно подтвердить",""))</f>
        <v/>
      </c>
    </row>
    <row r="47">
      <c r="A47" s="24" t="inlineStr">
        <is>
          <t>Итого</t>
        </is>
      </c>
      <c r="B47" s="24" t="n"/>
      <c r="C47" s="24" t="n"/>
      <c r="D47" s="24" t="n"/>
      <c r="E47" s="24" t="n"/>
      <c r="F47" s="25" t="n"/>
      <c r="G47" s="26" t="n"/>
      <c r="H47" s="27">
        <f>SUM(H13:H46)</f>
        <v/>
      </c>
      <c r="I47" s="25">
        <f>SUM(I13:I46)</f>
        <v/>
      </c>
      <c r="J47" s="25" t="n"/>
      <c r="K47" s="28">
        <f>SUM(K13:K46)</f>
        <v/>
      </c>
      <c r="L47" s="24" t="n"/>
    </row>
    <row r="49" ht="32" customHeight="1">
      <c r="A49" s="29" t="inlineStr">
        <is>
          <t>Вес комплекта указан без внешней коробки и паллеты. Цены, сроки поставки и транспортные расходы определяются в официальном предложении.</t>
        </is>
      </c>
    </row>
  </sheetData>
  <mergeCells count="17">
    <mergeCell ref="A2:L2"/>
    <mergeCell ref="C5:E5"/>
    <mergeCell ref="A7:B7"/>
    <mergeCell ref="G7:H7"/>
    <mergeCell ref="A49:L49"/>
    <mergeCell ref="I5:K5"/>
    <mergeCell ref="A1:L1"/>
    <mergeCell ref="A47:G47"/>
    <mergeCell ref="A5:B5"/>
    <mergeCell ref="G5:H5"/>
    <mergeCell ref="G6:H6"/>
    <mergeCell ref="A9:L9"/>
    <mergeCell ref="C7:E7"/>
    <mergeCell ref="A6:B6"/>
    <mergeCell ref="I7:K7"/>
    <mergeCell ref="C6:E6"/>
    <mergeCell ref="I6:K6"/>
  </mergeCells>
  <dataValidations count="1">
    <dataValidation sqref="H13:H46" showDropDown="0" showInputMessage="0" showErrorMessage="1" allowBlank="1" errorTitle="Некорректное количество" error="Введите целое число инструментов, не меньше нуля" type="whole" operator="greaterThanOrEqual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00" customWidth="1" min="3" max="3"/>
  </cols>
  <sheetData>
    <row r="1">
      <c r="A1" s="30" t="inlineStr">
        <is>
          <t>LEIYU · Аккумуляторная платформа 21 V</t>
        </is>
      </c>
    </row>
    <row r="2" ht="32" customHeight="1">
      <c r="A2" s="4" t="inlineStr">
        <is>
          <t>Аккумуляторы 2.0-8.0 Ah подходят ко всем инструментам 21 V; для XLY-16-10 нужен отдельный аккумулятор 16.8 V. Источник: материалы LEIYU.</t>
        </is>
      </c>
    </row>
    <row r="4" ht="32" customHeight="1">
      <c r="A4" s="31" t="inlineStr">
        <is>
          <t>Ёмкость</t>
        </is>
      </c>
      <c r="B4" s="31" t="inlineStr">
        <is>
          <t>Вес одного аккумулятора, kg</t>
        </is>
      </c>
      <c r="C4" s="31" t="inlineStr">
        <is>
          <t>Модели со штатной комплектацией</t>
        </is>
      </c>
    </row>
    <row r="5" ht="42" customHeight="1">
      <c r="A5" s="32" t="inlineStr">
        <is>
          <t>2.0 Ah</t>
        </is>
      </c>
      <c r="B5" s="33" t="n">
        <v>0.389</v>
      </c>
      <c r="C5" s="32" t="inlineStr">
        <is>
          <t>XLY-21-10, XLY-6035, XLY-6040</t>
        </is>
      </c>
    </row>
    <row r="6" ht="42" customHeight="1">
      <c r="A6" s="32" t="inlineStr">
        <is>
          <t>4.0 Ah</t>
        </is>
      </c>
      <c r="B6" s="33" t="n">
        <v>0.63</v>
      </c>
      <c r="C6" s="32" t="inlineStr">
        <is>
          <t>XLY-600, XLY-380, XLY-21-13, XLY-01-18, XLY-205, XLY-6035, XLY-6040, LY-75C, XLY-806, XLY-807, XLY-177</t>
        </is>
      </c>
    </row>
    <row r="7" ht="42" customHeight="1">
      <c r="A7" s="32" t="inlineStr">
        <is>
          <t>6.0 Ah</t>
        </is>
      </c>
      <c r="B7" s="33" t="n">
        <v>0.87</v>
      </c>
      <c r="C7" s="32" t="inlineStr">
        <is>
          <t>XLY-1000, XLY-600, XLY-380, XLY-21-13C, XLY-26-1, XLY-26-2, XLY-05-24, XLY-100, XLY-101, XLY-150, XLY-305, LY-200, XLY-200S, LY-75C, XLY-SET-2, XLY-SET-3, XLY-SET-4-600, XLY-SET-4-1000</t>
        </is>
      </c>
    </row>
    <row r="8" ht="42" customHeight="1">
      <c r="A8" s="32" t="inlineStr">
        <is>
          <t>8.0 Ah</t>
        </is>
      </c>
      <c r="B8" s="33" t="n">
        <v>0.916</v>
      </c>
      <c r="C8" s="32" t="inlineStr">
        <is>
          <t>XLY-2000</t>
        </is>
      </c>
    </row>
  </sheetData>
  <mergeCells count="2">
    <mergeCell ref="A1:C1"/>
    <mergeCell ref="A2:C2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2026-10-23T10:55:22Z</dcterms:created>
  <dcterms:modified xmlns:dcterms="http://purl.org/dc/terms/" xmlns:xsi="http://www.w3.org/2001/XMLSchema-instance" xsi:type="dcterms:W3CDTF">2026-10-23T10:55:22Z</dcterms:modified>
</cp:coreProperties>
</file>